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C14"/>
  <c r="B14"/>
  <c r="I13"/>
  <c r="H13"/>
  <c r="G13"/>
  <c r="F13"/>
  <c r="C13"/>
  <c r="B13"/>
  <c r="I11"/>
  <c r="H11"/>
  <c r="G11"/>
  <c r="F11"/>
  <c r="C11"/>
  <c r="B11"/>
  <c r="I9"/>
  <c r="H9"/>
  <c r="G9"/>
  <c r="F9"/>
  <c r="E9"/>
  <c r="C9"/>
  <c r="B9"/>
  <c r="I8"/>
  <c r="H8"/>
  <c r="G8"/>
  <c r="F8"/>
  <c r="E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<sst xmlns="http://schemas.openxmlformats.org/spreadsheetml/2006/main" count="205" uniqueCount="125">
  <si>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</si>
  <si>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</si>
  <si>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</si>
  <si>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</si>
  <si>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</si>
  <si>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</si>
  <si>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</si>
  <si>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</si>
  <si>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</si>
  <si>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</si>
  <si>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</si>
  <si>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</si>
  <si>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</si>
  <si>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</si>
  <si>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</si>
  <si>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</si>
  <si>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</si>
  <si>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</si>
  <si>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</si>
  <si>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</si>
  <si>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</si>
  <si>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</si>
  <si>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</si>
  <si>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</si>
  <si>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</si>
  <si>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</si>
  <si>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</si>
  <si>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</si>
  <si>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</si>
  <si>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Молоко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</si>
  <si>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</si>
  <si>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</si>
  <si>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</si>
  <si>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</si>
  <si>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</si>
  <si>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</si>
  <si>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</si>
  <si>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</si>
  <si>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</si>
  <si>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</si>
  <si>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</si>
  <si>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</si>
  <si>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</si>
  <si>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</si>
  <si>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</si>
  <si>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</si>
  <si>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</si>
  <si>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</si>
  <si>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</si>
  <si>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</si>
  <si>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</si>
  <si>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</si>
  <si>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</si>
  <si>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</si>
  <si>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</si>
  <si>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</si>
  <si>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</si>
  <si>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</si>
  <si>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</si>
  <si>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</si>
  <si>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</si>
  <si>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</si>
  <si>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</si>
  <si>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</si>
  <si>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</si>
  <si>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</si>
  <si>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</si>
  <si>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</si>
  <si>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</si>
  <si>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</si>
  <si>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</si>
  <si>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</si>
  <si>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</si>
  <si>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</si>
  <si>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</si>
  <si>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</si>
  <si>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</si>
  <si>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</si>
  <si>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</si>
  <si>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</si>
  <si>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</si>
  <si>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</si>
  <si>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</si>
  <si>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</si>
  <si>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</si>
  <si>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</si>
  <si>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</si>
  <si>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</si>
  <si>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</si>
  <si>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</si>
  <si>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</si>
  <si>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</si>
  <si>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</si>
  <si>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</si>
  <si>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</si>
  <si>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</si>
  <si>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</si>
  <si>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</si>
  <si>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</si>
  <si>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</si>
  <si>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</si>
  <si>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</si>
  <si>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</si>
  <si>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</si>
  <si>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</si>
  <si>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</si>
  <si>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</si>
  <si>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</si>
  <si>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</si>
  <si>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</si>
  <si>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</si>
  <si>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</si>
  <si>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</si>
  <si>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</si>
  <si>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</si>
  <si>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</si>
  <si>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</si>
  <si>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Каша молочная кукурузная</t>
  </si>
  <si>
    <t>каша</t>
  </si>
  <si>
    <t>Батон с маслом, сыром</t>
  </si>
  <si>
    <t>батон</t>
  </si>
  <si>
    <t>40//5/10</t>
  </si>
  <si>
    <t>Сочник с творогом</t>
  </si>
  <si>
    <t>Уплотненный</t>
  </si>
  <si>
    <t xml:space="preserve">   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</si>
</sst>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D26" sqref="D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45177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">
        <v>118</v>
      </c>
      <c r="C5" s="19"/>
      <c r="D5" s="20" t="s">
        <v>117</v>
      </c>
      <c r="E5" s="21">
        <v>200</v>
      </c>
      <c r="F5" s="22">
        <v>253.73</v>
      </c>
      <c r="G5" s="22">
        <v>7.95</v>
      </c>
      <c r="H5" s="22">
        <v>9.07</v>
      </c>
      <c r="I5" s="23">
        <v>35.15</v>
      </c>
    </row>
    <row r="6" spans="1:9">
      <c r="A6" s="24"/>
      <c r="B6" s="25" t="s">
        <v>120</v>
      </c>
      <c r="C6" s="25"/>
      <c r="D6" s="26" t="s">
        <v>119</v>
      </c>
      <c r="E6" s="27" t="s">
        <v>121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180</v>
      </c>
      <c r="F7" s="28">
        <f>VLOOKUP(D7, а, 6, 0)</f>
        <v>130.81</v>
      </c>
      <c r="G7" s="28">
        <f>VLOOKUP(D7, а, 7, 0)</f>
        <v>3.96</v>
      </c>
      <c r="H7" s="28">
        <f>VLOOKUP(D7, а, 8, 0)</f>
        <v>4.5</v>
      </c>
      <c r="I7" s="29">
        <f>VLOOKUP(D7, а, 9, 0)</f>
        <v>19.260000000000002</v>
      </c>
    </row>
    <row r="8" spans="1:9">
      <c r="A8" s="30" t="s">
        <v>20</v>
      </c>
      <c r="B8" s="31" t="str">
        <f>VLOOKUP(D8, а, 3, 0)</f>
        <v>гор.напиток</v>
      </c>
      <c r="C8" s="31">
        <f>VLOOKUP(D8, а, 2, 0)</f>
        <v>151</v>
      </c>
      <c r="D8" s="32" t="s">
        <v>87</v>
      </c>
      <c r="E8" s="33">
        <f>VLOOKUP(D8, а, 4, 0)</f>
        <v>100</v>
      </c>
      <c r="F8" s="34">
        <f>VLOOKUP(D8, а, 6, 0)</f>
        <v>37.880000000000003</v>
      </c>
      <c r="G8" s="34">
        <f>VLOOKUP(D8, а, 7, 0)</f>
        <v>0.27</v>
      </c>
      <c r="H8" s="35">
        <f>VLOOKUP(D8, а, 8, 0)</f>
        <v>0.11</v>
      </c>
      <c r="I8" s="36">
        <f>VLOOKUP(D8, а, 9, 0)</f>
        <v>7.86</v>
      </c>
    </row>
    <row r="9" spans="1:9">
      <c r="A9" s="30" t="s">
        <v>22</v>
      </c>
      <c r="B9" s="31" t="str">
        <f>VLOOKUP(D9, а, 3, 0)</f>
        <v>1 блюдо</v>
      </c>
      <c r="C9" s="31">
        <f>VLOOKUP(D9, а, 2, 0)</f>
        <v>45</v>
      </c>
      <c r="D9" s="32" t="s">
        <v>23</v>
      </c>
      <c r="E9" s="33">
        <f>VLOOKUP(D9, а, 4, 0)</f>
        <v>180</v>
      </c>
      <c r="F9" s="34">
        <f>VLOOKUP(D9, а, 6, 0)</f>
        <v>88.55</v>
      </c>
      <c r="G9" s="34">
        <f>VLOOKUP(D9, а, 7, 0)</f>
        <v>4.32</v>
      </c>
      <c r="H9" s="35">
        <f>VLOOKUP(D9, а, 8, 0)</f>
        <v>0.51</v>
      </c>
      <c r="I9" s="36">
        <f>VLOOKUP(D9, а, 9, 0)</f>
        <v>14.37</v>
      </c>
    </row>
    <row r="10" spans="1:9" ht="25.5">
      <c r="A10" s="37"/>
      <c r="B10" s="25" t="s">
        <v>24</v>
      </c>
      <c r="C10" s="25" t="s">
        <v>25</v>
      </c>
      <c r="D10" s="26" t="s">
        <v>26</v>
      </c>
      <c r="E10" s="27" t="s">
        <v>27</v>
      </c>
      <c r="F10" s="28">
        <v>286.94</v>
      </c>
      <c r="G10" s="28">
        <v>13.75</v>
      </c>
      <c r="H10" s="38">
        <v>10.49</v>
      </c>
      <c r="I10" s="39">
        <v>34.43</v>
      </c>
    </row>
    <row r="11" spans="1:9" ht="15.75" thickBot="1">
      <c r="A11" s="37"/>
      <c r="B11" s="25" t="str">
        <f>VLOOKUP(D11, а, 3, 0)</f>
        <v>хол. напиток</v>
      </c>
      <c r="C11" s="25">
        <f>VLOOKUP(D11, а, 2, 0)</f>
        <v>145</v>
      </c>
      <c r="D11" s="40" t="s">
        <v>28</v>
      </c>
      <c r="E11" s="27">
        <v>200</v>
      </c>
      <c r="F11" s="28">
        <f>VLOOKUP(D11, а, 6, 0)</f>
        <v>80.58</v>
      </c>
      <c r="G11" s="28">
        <f>VLOOKUP(D11, а, 7, 0)</f>
        <v>0.78</v>
      </c>
      <c r="H11" s="38" t="str">
        <f>VLOOKUP(D11, а, 8, 0)</f>
        <v>-</v>
      </c>
      <c r="I11" s="39">
        <f>VLOOKUP(D11, а, 9, 0)</f>
        <v>20.22</v>
      </c>
    </row>
    <row r="12" spans="1:9" ht="15.75" thickTop="1">
      <c r="A12" s="30" t="s">
        <v>123</v>
      </c>
      <c r="B12" s="31" t="s">
        <v>58</v>
      </c>
      <c r="C12" s="31"/>
      <c r="D12" s="32" t="s">
        <v>122</v>
      </c>
      <c r="E12" s="33">
        <v>90</v>
      </c>
      <c r="F12" s="34">
        <v>149</v>
      </c>
      <c r="G12" s="34">
        <v>7.29</v>
      </c>
      <c r="H12" s="35">
        <v>6.75</v>
      </c>
      <c r="I12" s="36">
        <v>13.65</v>
      </c>
    </row>
    <row r="13" spans="1:9">
      <c r="A13" s="41" t="s">
        <v>124</v>
      </c>
      <c r="B13" s="25" t="str">
        <f>VLOOKUP(D13, а, 3, 0)</f>
        <v>гор.напиток</v>
      </c>
      <c r="C13" s="25">
        <f>VLOOKUP(D13, а, 2, 0)</f>
        <v>132</v>
      </c>
      <c r="D13" s="40" t="s">
        <v>31</v>
      </c>
      <c r="E13" s="27">
        <v>200</v>
      </c>
      <c r="F13" s="28">
        <f>VLOOKUP(D13, а, 6, 0)</f>
        <v>44.35</v>
      </c>
      <c r="G13" s="28">
        <f>VLOOKUP(D13, а, 7, 0)</f>
        <v>10.8</v>
      </c>
      <c r="H13" s="38">
        <f>VLOOKUP(D13, а, 8, 0)</f>
        <v>2.75</v>
      </c>
      <c r="I13" s="39">
        <f>VLOOKUP(D13, а, 9, 0)</f>
        <v>11.7</v>
      </c>
    </row>
    <row r="14" spans="1:9" ht="25.5">
      <c r="A14" s="42"/>
      <c r="B14" s="31" t="str">
        <f>VLOOKUP(D14, а, 3, 0)</f>
        <v>хлеб бел.</v>
      </c>
      <c r="C14" s="31" t="str">
        <f>VLOOKUP(D14, а, 2, 0)</f>
        <v>Беленова, Павлова</v>
      </c>
      <c r="D14" s="32" t="s">
        <v>32</v>
      </c>
      <c r="E14" s="33">
        <v>55</v>
      </c>
      <c r="F14" s="34">
        <f>VLOOKUP(D14, а, 6, 0)</f>
        <v>140</v>
      </c>
      <c r="G14" s="34">
        <f>VLOOKUP(D14, а, 7, 0)</f>
        <v>4.12</v>
      </c>
      <c r="H14" s="35">
        <f>VLOOKUP(D14, а, 8, 0)</f>
        <v>1.6</v>
      </c>
      <c r="I14" s="36">
        <f>VLOOKUP(D14,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24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35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24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28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62</v>
      </c>
      <c r="B19" s="2">
        <v>40.270000000000003</v>
      </c>
      <c r="C19" s="2" t="s">
        <v>24</v>
      </c>
      <c r="D19" s="2" t="s">
        <v>63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64</v>
      </c>
      <c r="B20" s="2">
        <v>40</v>
      </c>
      <c r="C20" s="2" t="s">
        <v>24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65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74</v>
      </c>
      <c r="B26" s="2">
        <v>97.158000000000001</v>
      </c>
      <c r="C26" s="2" t="s">
        <v>24</v>
      </c>
      <c r="D26" s="2" t="s">
        <v>75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78</v>
      </c>
      <c r="B28" s="2">
        <v>119</v>
      </c>
      <c r="C28" s="2" t="s">
        <v>24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79</v>
      </c>
      <c r="B29" s="2">
        <v>67</v>
      </c>
      <c r="C29" s="2" t="s">
        <v>24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80</v>
      </c>
      <c r="B30" s="2">
        <v>118</v>
      </c>
      <c r="C30" s="2" t="s">
        <v>24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81</v>
      </c>
      <c r="B31" s="2">
        <v>124</v>
      </c>
      <c r="C31" s="2" t="s">
        <v>24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82</v>
      </c>
      <c r="B32" s="2">
        <v>123</v>
      </c>
      <c r="C32" s="2" t="s">
        <v>24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83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28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84</v>
      </c>
      <c r="B37" s="2" t="s">
        <v>85</v>
      </c>
      <c r="C37" s="2" t="s">
        <v>24</v>
      </c>
      <c r="D37" s="2" t="s">
        <v>86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29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87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88</v>
      </c>
      <c r="B41" s="2">
        <v>304</v>
      </c>
      <c r="C41" s="2" t="s">
        <v>24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89</v>
      </c>
      <c r="B42" s="2">
        <v>61</v>
      </c>
      <c r="C42" s="2" t="s">
        <v>71</v>
      </c>
      <c r="D42" s="2" t="s">
        <v>90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91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92</v>
      </c>
      <c r="B44" s="2" t="s">
        <v>93</v>
      </c>
      <c r="C44" s="2" t="s">
        <v>94</v>
      </c>
      <c r="D44" s="2" t="s">
        <v>95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96</v>
      </c>
      <c r="B45" s="2" t="s">
        <v>97</v>
      </c>
      <c r="C45" s="2" t="s">
        <v>24</v>
      </c>
      <c r="D45" s="2" t="s">
        <v>98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99</v>
      </c>
      <c r="B46" s="2">
        <v>11</v>
      </c>
      <c r="C46" s="2" t="s">
        <v>100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101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102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103</v>
      </c>
      <c r="B50" s="2">
        <v>123</v>
      </c>
      <c r="C50" s="2" t="s">
        <v>61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104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23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105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106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107</v>
      </c>
      <c r="B55" s="2" t="s">
        <v>108</v>
      </c>
      <c r="C55" s="2" t="s">
        <v>24</v>
      </c>
      <c r="D55" s="2" t="s">
        <v>109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110</v>
      </c>
      <c r="B56" s="2">
        <v>130</v>
      </c>
      <c r="C56" s="2" t="s">
        <v>111</v>
      </c>
      <c r="D56" s="2">
        <v>100</v>
      </c>
      <c r="E56" s="45">
        <v>0</v>
      </c>
      <c r="F56" s="2">
        <v>75</v>
      </c>
      <c r="G56" s="2">
        <v>0.2</v>
      </c>
      <c r="H56" s="2" t="s">
        <v>112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35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52</v>
      </c>
      <c r="D60" s="2" t="s">
        <v>113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114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21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2023-09-07T08:02:08Z</dcterms:modified>
</cp:coreProperties>
</file>