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E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<sst xmlns="http://schemas.openxmlformats.org/spreadsheetml/2006/main" count="178" uniqueCount="112">
  <si>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</si>
  <si>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</si>
  <si>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</si>
  <si>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</si>
  <si>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</si>
  <si>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</si>
  <si>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</si>
  <si>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</si>
  <si>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</si>
  <si>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</si>
  <si>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</si>
  <si>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</si>
  <si>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</si>
  <si>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</si>
  <si>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</si>
  <si>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</si>
  <si>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</si>
  <si>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</si>
  <si>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</si>
  <si>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</si>
  <si>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</si>
  <si>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</si>
  <si>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</si>
  <si>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</si>
  <si>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</si>
  <si>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</si>
  <si>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</si>
  <si>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</si>
  <si>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</si>
  <si>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</si>
  <si>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</si>
  <si>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</si>
  <si>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</si>
  <si>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</si>
  <si>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</si>
  <si>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</si>
  <si>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</si>
  <si>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</si>
  <si>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</si>
  <si>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</si>
  <si>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</si>
  <si>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</si>
  <si>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</si>
  <si>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</si>
  <si>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</si>
  <si>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</si>
  <si>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</si>
  <si>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</si>
  <si>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</si>
  <si>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</si>
  <si>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</si>
  <si>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</si>
  <si>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</si>
  <si>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</si>
  <si>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</si>
  <si>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</si>
  <si>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</si>
  <si>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</si>
  <si>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</si>
  <si>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</si>
  <si>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</si>
  <si>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</si>
  <si>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</si>
  <si>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</si>
  <si>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</si>
  <si>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</si>
  <si>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</si>
  <si>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</si>
  <si>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</si>
  <si>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</si>
  <si>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</si>
  <si>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</si>
  <si>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</si>
  <si>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</si>
  <si>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</si>
  <si>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</si>
  <si>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</si>
  <si>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</si>
  <si>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</si>
  <si>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</si>
  <si>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</si>
  <si>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</si>
  <si>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</si>
  <si>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</si>
  <si>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</si>
  <si>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</si>
  <si>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</si>
  <si>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</si>
  <si>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</si>
  <si>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</si>
  <si>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</si>
  <si>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</si>
  <si>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</si>
  <si>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</si>
  <si>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</si>
  <si>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</si>
  <si>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</si>
  <si>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</si>
  <si>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</si>
  <si>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</si>
  <si>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</si>
  <si>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</si>
  <si>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</si>
  <si>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</si>
  <si>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</si>
  <si>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</si>
  <si>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</si>
  <si>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</si>
  <si>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Рагу овощное с сосиской</t>
  </si>
  <si>
    <t>40//5</t>
  </si>
  <si>
    <t>Батон с маслом</t>
  </si>
  <si>
    <t>Хлебобулочное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</si>
</sst>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I27" sqref="I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45145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2 блюдо</v>
      </c>
      <c r="C5" s="19">
        <f t="shared" ref="C5:C16" si="1">VLOOKUP(D5, а, 2, 0)</f>
        <v>119</v>
      </c>
      <c r="D5" s="20" t="s">
        <v>17</v>
      </c>
      <c r="E5" s="21">
        <v>180</v>
      </c>
      <c r="F5" s="22">
        <f t="shared" ref="F5:F16" si="2">VLOOKUP(D5, а, 6, 0)</f>
        <v>183.46</v>
      </c>
      <c r="G5" s="22">
        <f t="shared" ref="G5:G16" si="3">VLOOKUP(D5, а, 7, 0)</f>
        <v>5.76</v>
      </c>
      <c r="H5" s="22">
        <f t="shared" ref="H5:H16" si="4">VLOOKUP(D5, а, 8, 0)</f>
        <v>8.6</v>
      </c>
      <c r="I5" s="23">
        <f t="shared" ref="I5:I16" si="5">VLOOKUP(D5, а, 9, 0)</f>
        <v>20.63</v>
      </c>
    </row>
    <row r="6" spans="1:9" ht="25.5">
      <c r="A6" s="24"/>
      <c r="B6" s="25" t="s">
        <v>111</v>
      </c>
      <c r="C6" s="25"/>
      <c r="D6" s="26" t="s">
        <v>110</v>
      </c>
      <c r="E6" s="27" t="s">
        <v>109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 t="str">
        <f t="shared" si="0"/>
        <v>соки</v>
      </c>
      <c r="C8" s="31">
        <f t="shared" si="1"/>
        <v>130</v>
      </c>
      <c r="D8" s="32" t="s">
        <v>21</v>
      </c>
      <c r="E8" s="33">
        <v>130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f>VLOOKUP(D9, а, 4, 0)</f>
        <v>150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42</v>
      </c>
      <c r="C10" s="25"/>
      <c r="D10" s="38" t="s">
        <v>108</v>
      </c>
      <c r="E10" s="27" t="s">
        <v>25</v>
      </c>
      <c r="F10" s="28">
        <v>193.76</v>
      </c>
      <c r="G10" s="28">
        <v>8.9499999999999993</v>
      </c>
      <c r="H10" s="39">
        <v>14.17</v>
      </c>
      <c r="I10" s="40">
        <v>5.63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>
      <c r="A12" s="30" t="s">
        <v>27</v>
      </c>
      <c r="B12" s="31" t="str">
        <f t="shared" si="0"/>
        <v>хол. напиток</v>
      </c>
      <c r="C12" s="31">
        <f t="shared" si="1"/>
        <v>120</v>
      </c>
      <c r="D12" s="32" t="s">
        <v>28</v>
      </c>
      <c r="E12" s="33">
        <f>VLOOKUP(D12, а, 4, 0)</f>
        <v>150</v>
      </c>
      <c r="F12" s="34">
        <f t="shared" si="2"/>
        <v>103.8</v>
      </c>
      <c r="G12" s="34">
        <f t="shared" si="3"/>
        <v>4.08</v>
      </c>
      <c r="H12" s="35">
        <f t="shared" si="4"/>
        <v>4.8</v>
      </c>
      <c r="I12" s="36">
        <f t="shared" si="5"/>
        <v>10.46</v>
      </c>
    </row>
    <row r="13" spans="1:9">
      <c r="A13" s="30" t="s">
        <v>29</v>
      </c>
      <c r="B13" s="31" t="str">
        <f t="shared" si="0"/>
        <v>гарнир</v>
      </c>
      <c r="C13" s="31">
        <f t="shared" si="1"/>
        <v>40</v>
      </c>
      <c r="D13" s="32" t="s">
        <v>30</v>
      </c>
      <c r="E13" s="33">
        <f>VLOOKUP(D13, а, 4, 0)</f>
        <v>150</v>
      </c>
      <c r="F13" s="34">
        <f t="shared" si="2"/>
        <v>207.37</v>
      </c>
      <c r="G13" s="34">
        <f t="shared" si="3"/>
        <v>5.85</v>
      </c>
      <c r="H13" s="35">
        <f t="shared" si="4"/>
        <v>6.15</v>
      </c>
      <c r="I13" s="36">
        <f t="shared" si="5"/>
        <v>31.26</v>
      </c>
    </row>
    <row r="14" spans="1:9">
      <c r="A14" s="41"/>
      <c r="B14" s="25" t="str">
        <f t="shared" si="0"/>
        <v>яйцо</v>
      </c>
      <c r="C14" s="25">
        <f t="shared" si="1"/>
        <v>78</v>
      </c>
      <c r="D14" s="38" t="s">
        <v>31</v>
      </c>
      <c r="E14" s="27">
        <f>VLOOKUP(D14, а, 4, 0)</f>
        <v>20</v>
      </c>
      <c r="F14" s="28">
        <f t="shared" si="2"/>
        <v>31.5</v>
      </c>
      <c r="G14" s="28">
        <f t="shared" si="3"/>
        <v>2.54</v>
      </c>
      <c r="H14" s="39">
        <f t="shared" si="4"/>
        <v>2.2999999999999998</v>
      </c>
      <c r="I14" s="40">
        <f t="shared" si="5"/>
        <v>0.14000000000000001</v>
      </c>
    </row>
    <row r="15" spans="1:9">
      <c r="A15" s="41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f>VLOOKUP(D15, а, 4, 0)</f>
        <v>150</v>
      </c>
      <c r="F15" s="45">
        <f t="shared" si="2"/>
        <v>39.43</v>
      </c>
      <c r="G15" s="45">
        <f t="shared" si="3"/>
        <v>0.17</v>
      </c>
      <c r="H15" s="46">
        <f t="shared" si="4"/>
        <v>3.04</v>
      </c>
      <c r="I15" s="47">
        <f t="shared" si="5"/>
        <v>9.98</v>
      </c>
    </row>
    <row r="16" spans="1:9" ht="25.5">
      <c r="A16" s="48"/>
      <c r="B16" s="31" t="str">
        <f t="shared" si="0"/>
        <v>хлеб бел.</v>
      </c>
      <c r="C16" s="31" t="str">
        <f t="shared" si="1"/>
        <v>Беленова, Павлова</v>
      </c>
      <c r="D16" s="32" t="s">
        <v>33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36</v>
      </c>
      <c r="B3" s="2">
        <v>83</v>
      </c>
      <c r="C3" s="2" t="s">
        <v>37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1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0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1">
        <v>0</v>
      </c>
      <c r="F24" s="2">
        <v>53.72</v>
      </c>
      <c r="G24" s="2">
        <v>0.52</v>
      </c>
      <c r="H24" s="2" t="s">
        <v>64</v>
      </c>
      <c r="I24" s="2">
        <v>13.48</v>
      </c>
      <c r="J24" s="50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1">
        <v>0</v>
      </c>
      <c r="F38" s="2">
        <v>75</v>
      </c>
      <c r="G38" s="2">
        <v>0.2</v>
      </c>
      <c r="H38" s="2" t="s">
        <v>64</v>
      </c>
      <c r="I38" s="2">
        <v>18.2</v>
      </c>
      <c r="J38" s="50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1">
        <v>0</v>
      </c>
      <c r="F44" s="2">
        <v>75</v>
      </c>
      <c r="G44" s="2">
        <v>0.2</v>
      </c>
      <c r="H44" s="2" t="s">
        <v>64</v>
      </c>
      <c r="I44" s="2">
        <v>18.2</v>
      </c>
      <c r="J44" s="50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2023-07-28T06:14:11Z</dcterms:modified>
</cp:coreProperties>
</file>