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<sst xmlns="http://schemas.openxmlformats.org/spreadsheetml/2006/main" count="177" uniqueCount="109">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</sst>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O7" sqref="O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131</v>
      </c>
      <c r="D5" s="21" t="s">
        <v>17</v>
      </c>
      <c r="E5" s="22">
        <v>180</v>
      </c>
      <c r="F5" s="23">
        <v>16.940000000000001</v>
      </c>
      <c r="G5" s="23">
        <f>VLOOKUP(D5, а, 6, 0)</f>
        <v>177.38</v>
      </c>
      <c r="H5" s="23">
        <f>VLOOKUP(D5, а, 7, 0)</f>
        <v>4.13</v>
      </c>
      <c r="I5" s="23">
        <f>VLOOKUP(D5, а, 8, 0)</f>
        <v>6.77</v>
      </c>
      <c r="J5" s="24">
        <f>VLOOKUP(D5, а, 9, 0)</f>
        <v>25</v>
      </c>
    </row>
    <row r="6" spans="1:10" ht="25.5">
      <c r="A6" s="25"/>
      <c r="B6" s="26" t="str">
        <f>VLOOKUP(D6, а, 3, 0)</f>
        <v>хлеб бел.</v>
      </c>
      <c r="C6" s="26" t="str">
        <f>VLOOKUP(D6, а, 2, 0)</f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>VLOOKUP(D6, а, 6, 0)</f>
        <v>84</v>
      </c>
      <c r="H6" s="29">
        <f>VLOOKUP(D6, а, 7, 0)</f>
        <v>2.7</v>
      </c>
      <c r="I6" s="29">
        <f>VLOOKUP(D6, а, 8, 0)</f>
        <v>1.1000000000000001</v>
      </c>
      <c r="J6" s="30">
        <f>VLOOKUP(D6, а, 9, 0)</f>
        <v>17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соки</v>
      </c>
      <c r="C8" s="32">
        <f>VLOOKUP(D8, а, 2, 0)</f>
        <v>130</v>
      </c>
      <c r="D8" s="33" t="s">
        <v>21</v>
      </c>
      <c r="E8" s="34">
        <v>130</v>
      </c>
      <c r="F8" s="35">
        <v>6.5</v>
      </c>
      <c r="G8" s="35">
        <f>VLOOKUP(D8, а, 6, 0)</f>
        <v>75</v>
      </c>
      <c r="H8" s="35">
        <f>VLOOKUP(D8, а, 7, 0)</f>
        <v>0.2</v>
      </c>
      <c r="I8" s="36" t="str">
        <f>VLOOKUP(D8, а, 8, 0)</f>
        <v>-</v>
      </c>
      <c r="J8" s="37">
        <f>VLOOKUP(D8, а, 9, 0)</f>
        <v>18.2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220</v>
      </c>
      <c r="D9" s="33" t="s">
        <v>23</v>
      </c>
      <c r="E9" s="34">
        <f>VLOOKUP(D9, а, 4, 0)</f>
        <v>150</v>
      </c>
      <c r="F9" s="35">
        <v>21.24</v>
      </c>
      <c r="G9" s="35">
        <f>VLOOKUP(D9, а, 6, 0)</f>
        <v>70.8</v>
      </c>
      <c r="H9" s="35">
        <f>VLOOKUP(D9, а, 7, 0)</f>
        <v>2.1800000000000002</v>
      </c>
      <c r="I9" s="36">
        <f>VLOOKUP(D9, а, 8, 0)</f>
        <v>3.6</v>
      </c>
      <c r="J9" s="37">
        <f>VLOOKUP(D9, а, 9, 0)</f>
        <v>5.0999999999999996</v>
      </c>
    </row>
    <row r="10" spans="1:10">
      <c r="A10" s="38"/>
      <c r="B10" s="26" t="s">
        <v>24</v>
      </c>
      <c r="C10" s="26" t="s">
        <v>25</v>
      </c>
      <c r="D10" s="39" t="s">
        <v>86</v>
      </c>
      <c r="E10" s="28" t="s">
        <v>108</v>
      </c>
      <c r="F10" s="29">
        <v>24.92</v>
      </c>
      <c r="G10" s="29">
        <v>347.44</v>
      </c>
      <c r="H10" s="29">
        <v>14.66</v>
      </c>
      <c r="I10" s="40">
        <v>10.88</v>
      </c>
      <c r="J10" s="41">
        <v>30.98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39" t="s">
        <v>26</v>
      </c>
      <c r="E11" s="28">
        <f>VLOOKUP(D11, а, 4, 0)</f>
        <v>100</v>
      </c>
      <c r="F11" s="29">
        <v>2.0499999999999998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27</v>
      </c>
      <c r="B12" s="32" t="str">
        <f>VLOOKUP(D12, а, 3, 0)</f>
        <v>хол. напиток</v>
      </c>
      <c r="C12" s="32">
        <f>VLOOKUP(D12, а, 2, 0)</f>
        <v>120</v>
      </c>
      <c r="D12" s="33" t="s">
        <v>28</v>
      </c>
      <c r="E12" s="34">
        <v>150</v>
      </c>
      <c r="F12" s="35">
        <v>12</v>
      </c>
      <c r="G12" s="35">
        <f>VLOOKUP(D12, а, 6, 0)</f>
        <v>103.8</v>
      </c>
      <c r="H12" s="35">
        <f>VLOOKUP(D12, а, 7, 0)</f>
        <v>4.08</v>
      </c>
      <c r="I12" s="36">
        <f>VLOOKUP(D12, а, 8, 0)</f>
        <v>4.8</v>
      </c>
      <c r="J12" s="37">
        <f>VLOOKUP(D12, а, 9, 0)</f>
        <v>10.46</v>
      </c>
    </row>
    <row r="13" spans="1:10">
      <c r="A13" s="31" t="s">
        <v>29</v>
      </c>
      <c r="B13" s="32" t="str">
        <f>VLOOKUP(D13, а, 3, 0)</f>
        <v>выпечка</v>
      </c>
      <c r="C13" s="32">
        <f>VLOOKUP(D13, а, 2, 0)</f>
        <v>503</v>
      </c>
      <c r="D13" s="33" t="s">
        <v>30</v>
      </c>
      <c r="E13" s="34">
        <v>110</v>
      </c>
      <c r="F13" s="35">
        <v>10.43</v>
      </c>
      <c r="G13" s="35">
        <f>VLOOKUP(D13, а, 6, 0)</f>
        <v>279.2</v>
      </c>
      <c r="H13" s="35">
        <f>VLOOKUP(D13, а, 7, 0)</f>
        <v>7.25</v>
      </c>
      <c r="I13" s="36">
        <f>VLOOKUP(D13, а, 8, 0)</f>
        <v>10.15</v>
      </c>
      <c r="J13" s="37">
        <f>VLOOKUP(D13, а, 9, 0)</f>
        <v>40.700000000000003</v>
      </c>
    </row>
    <row r="14" spans="1:10">
      <c r="A14" s="38"/>
      <c r="B14" s="26" t="str">
        <f>VLOOKUP(D14, а, 3, 0)</f>
        <v>гор.напиток</v>
      </c>
      <c r="C14" s="26">
        <f>VLOOKUP(D14, а, 2, 0)</f>
        <v>132</v>
      </c>
      <c r="D14" s="39" t="s">
        <v>31</v>
      </c>
      <c r="E14" s="28">
        <f>VLOOKUP(D14, а, 4, 0)</f>
        <v>150</v>
      </c>
      <c r="F14" s="29">
        <v>1.0900000000000001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2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32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44</v>
      </c>
      <c r="B7" s="2">
        <v>40</v>
      </c>
      <c r="C7" s="2" t="s">
        <v>24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57</v>
      </c>
      <c r="B14" s="2">
        <v>178</v>
      </c>
      <c r="C14" s="2" t="s">
        <v>24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60</v>
      </c>
      <c r="B17" s="2">
        <v>118</v>
      </c>
      <c r="C17" s="2" t="s">
        <v>42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61</v>
      </c>
      <c r="B18" s="2">
        <v>124</v>
      </c>
      <c r="C18" s="2" t="s">
        <v>42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62</v>
      </c>
      <c r="B19" s="2">
        <v>123</v>
      </c>
      <c r="C19" s="2" t="s">
        <v>42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63</v>
      </c>
      <c r="B20" s="2">
        <v>128</v>
      </c>
      <c r="C20" s="2" t="s">
        <v>42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17</v>
      </c>
      <c r="B21" s="2">
        <v>131</v>
      </c>
      <c r="C21" s="2" t="s">
        <v>42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28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30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76</v>
      </c>
      <c r="B33" s="2" t="s">
        <v>77</v>
      </c>
      <c r="C33" s="2" t="s">
        <v>78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79</v>
      </c>
      <c r="B34" s="2" t="s">
        <v>80</v>
      </c>
      <c r="C34" s="2" t="s">
        <v>42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91</v>
      </c>
      <c r="B42" s="2">
        <v>218</v>
      </c>
      <c r="C42" s="2" t="s">
        <v>75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92</v>
      </c>
      <c r="B43" s="2">
        <v>204</v>
      </c>
      <c r="C43" s="2" t="s">
        <v>75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54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105</v>
      </c>
      <c r="B53" s="2">
        <v>220</v>
      </c>
      <c r="C53" s="2" t="s">
        <v>75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106</v>
      </c>
      <c r="B54" s="2">
        <v>220</v>
      </c>
      <c r="C54" s="2" t="s">
        <v>75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23</v>
      </c>
      <c r="B55" s="2">
        <v>220</v>
      </c>
      <c r="C55" s="2" t="s">
        <v>75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2023-03-24T05:35:50Z</dcterms:modified>
</cp:coreProperties>
</file>