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C9"/>
  <c r="B9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<sst xmlns="http://schemas.openxmlformats.org/spreadsheetml/2006/main" count="179" uniqueCount="113">
  <si>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</si>
  <si>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</si>
  <si>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</si>
  <si>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</si>
  <si>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</si>
  <si>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</si>
  <si>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</si>
  <si>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</si>
  <si>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</si>
  <si>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</si>
  <si>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</si>
  <si>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</si>
  <si>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</si>
  <si>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</si>
  <si>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</si>
  <si>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</si>
  <si>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</si>
  <si>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</si>
  <si>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</si>
  <si>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</si>
  <si>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</si>
  <si>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</si>
  <si>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</si>
  <si>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</si>
  <si>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</si>
  <si>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</si>
  <si>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</si>
  <si>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</si>
  <si>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</si>
  <si>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</si>
  <si>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</si>
  <si>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</si>
  <si>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</si>
  <si>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</si>
  <si>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</si>
  <si>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</si>
  <si>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</si>
  <si>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</si>
  <si>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</si>
  <si>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</si>
  <si>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</si>
  <si>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</si>
  <si>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</si>
  <si>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</si>
  <si>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</si>
  <si>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</si>
  <si>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</si>
  <si>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</si>
  <si>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</si>
  <si>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</si>
  <si>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</si>
  <si>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</si>
  <si>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</si>
  <si>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</si>
  <si>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</si>
  <si>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</si>
  <si>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</si>
  <si>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</si>
  <si>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</si>
  <si>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</si>
  <si>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</si>
  <si>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</si>
  <si>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</si>
  <si>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</si>
  <si>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</si>
  <si>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</si>
  <si>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</si>
  <si>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</si>
  <si>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</si>
  <si>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</si>
  <si>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</si>
  <si>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</si>
  <si>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</si>
  <si>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</si>
  <si>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</si>
  <si>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</si>
  <si>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</si>
  <si>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</si>
  <si>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</si>
  <si>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</si>
  <si>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</si>
  <si>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</si>
  <si>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</si>
  <si>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</si>
  <si>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</si>
  <si>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</si>
  <si>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</si>
  <si>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</si>
  <si>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</si>
  <si>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</si>
  <si>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</si>
  <si>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</si>
  <si>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</si>
  <si>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</si>
  <si>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</si>
  <si>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</si>
  <si>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</si>
  <si>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</si>
  <si>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</si>
  <si>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</si>
  <si>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</si>
  <si>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</si>
  <si>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</si>
  <si>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</si>
  <si>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</si>
  <si>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</si>
  <si>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</si>
  <si>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</si>
  <si>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</si>
  <si>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Батон с маслом</t>
  </si>
  <si>
    <t>батон</t>
  </si>
  <si>
    <t>20//5</t>
  </si>
  <si>
    <t>Картофельное пюре, салат из капусты,морк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</si>
</sst>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O12" sqref="O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3" si="0">VLOOKUP(D5, а, 3, 0)</f>
        <v>2 блюдо</v>
      </c>
      <c r="C5" s="19">
        <f t="shared" ref="C5:C13" si="1">VLOOKUP(D5, а, 2, 0)</f>
        <v>118</v>
      </c>
      <c r="D5" s="20" t="s">
        <v>17</v>
      </c>
      <c r="E5" s="21">
        <v>180</v>
      </c>
      <c r="F5" s="22">
        <v>183.17</v>
      </c>
      <c r="G5" s="22">
        <v>5.12</v>
      </c>
      <c r="H5" s="22">
        <v>6.65</v>
      </c>
      <c r="I5" s="23">
        <v>25.68</v>
      </c>
    </row>
    <row r="6" spans="1:9">
      <c r="A6" s="24"/>
      <c r="B6" s="25" t="s">
        <v>110</v>
      </c>
      <c r="C6" s="25"/>
      <c r="D6" s="26" t="s">
        <v>109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13" si="2">VLOOKUP(D7, а, 6, 0)</f>
        <v>31.5</v>
      </c>
      <c r="G7" s="28">
        <f t="shared" ref="G7:G13" si="3">VLOOKUP(D7, а, 7, 0)</f>
        <v>2.54</v>
      </c>
      <c r="H7" s="28">
        <f t="shared" ref="H7:H13" si="4">VLOOKUP(D7, а, 8, 0)</f>
        <v>2.2999999999999998</v>
      </c>
      <c r="I7" s="29">
        <f t="shared" ref="I7:I13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150</v>
      </c>
      <c r="F8" s="28">
        <f t="shared" si="2"/>
        <v>109</v>
      </c>
      <c r="G8" s="28">
        <f t="shared" si="3"/>
        <v>3.3</v>
      </c>
      <c r="H8" s="28">
        <f t="shared" si="4"/>
        <v>3.75</v>
      </c>
      <c r="I8" s="29">
        <f t="shared" si="5"/>
        <v>16.05</v>
      </c>
    </row>
    <row r="9" spans="1:9">
      <c r="A9" s="30" t="s">
        <v>21</v>
      </c>
      <c r="B9" s="31" t="str">
        <f t="shared" si="0"/>
        <v>фреш</v>
      </c>
      <c r="C9" s="31">
        <f t="shared" si="1"/>
        <v>130</v>
      </c>
      <c r="D9" s="32" t="s">
        <v>22</v>
      </c>
      <c r="E9" s="33">
        <v>150</v>
      </c>
      <c r="F9" s="34">
        <f t="shared" si="2"/>
        <v>75</v>
      </c>
      <c r="G9" s="34">
        <f t="shared" si="3"/>
        <v>0.2</v>
      </c>
      <c r="H9" s="35" t="str">
        <f t="shared" si="4"/>
        <v>-</v>
      </c>
      <c r="I9" s="36">
        <f t="shared" si="5"/>
        <v>18.2</v>
      </c>
    </row>
    <row r="10" spans="1:9">
      <c r="A10" s="30" t="s">
        <v>23</v>
      </c>
      <c r="B10" s="31" t="str">
        <f t="shared" si="0"/>
        <v>1 блюдо</v>
      </c>
      <c r="C10" s="31">
        <f t="shared" si="1"/>
        <v>220</v>
      </c>
      <c r="D10" s="32" t="s">
        <v>24</v>
      </c>
      <c r="E10" s="33">
        <v>150</v>
      </c>
      <c r="F10" s="34">
        <f t="shared" si="2"/>
        <v>70.8</v>
      </c>
      <c r="G10" s="34">
        <f t="shared" si="3"/>
        <v>2.1800000000000002</v>
      </c>
      <c r="H10" s="35">
        <f t="shared" si="4"/>
        <v>3.6</v>
      </c>
      <c r="I10" s="36">
        <f t="shared" si="5"/>
        <v>5.0999999999999996</v>
      </c>
    </row>
    <row r="11" spans="1:9" ht="25.5">
      <c r="A11" s="37"/>
      <c r="B11" s="25" t="str">
        <f t="shared" si="0"/>
        <v>2 блюдо</v>
      </c>
      <c r="C11" s="25" t="str">
        <f t="shared" si="1"/>
        <v>234, 161, 288</v>
      </c>
      <c r="D11" s="38" t="s">
        <v>25</v>
      </c>
      <c r="E11" s="27" t="s">
        <v>26</v>
      </c>
      <c r="F11" s="28">
        <f t="shared" si="2"/>
        <v>103.67</v>
      </c>
      <c r="G11" s="28">
        <f t="shared" si="3"/>
        <v>5.86</v>
      </c>
      <c r="H11" s="39">
        <f t="shared" si="4"/>
        <v>5.53</v>
      </c>
      <c r="I11" s="40">
        <f t="shared" si="5"/>
        <v>7.53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27</v>
      </c>
      <c r="E12" s="27">
        <v>150</v>
      </c>
      <c r="F12" s="28">
        <f t="shared" si="2"/>
        <v>53.72</v>
      </c>
      <c r="G12" s="28">
        <f t="shared" si="3"/>
        <v>0.52</v>
      </c>
      <c r="H12" s="39" t="str">
        <f t="shared" si="4"/>
        <v>-</v>
      </c>
      <c r="I12" s="40">
        <f t="shared" si="5"/>
        <v>13.48</v>
      </c>
    </row>
    <row r="13" spans="1:9">
      <c r="A13" s="30" t="s">
        <v>28</v>
      </c>
      <c r="B13" s="31" t="str">
        <f t="shared" si="0"/>
        <v>гор.напиток</v>
      </c>
      <c r="C13" s="31">
        <f t="shared" si="1"/>
        <v>211</v>
      </c>
      <c r="D13" s="32" t="s">
        <v>29</v>
      </c>
      <c r="E13" s="33">
        <f>VLOOKUP(D13, а, 4, 0)</f>
        <v>150</v>
      </c>
      <c r="F13" s="34">
        <f t="shared" si="2"/>
        <v>89.25</v>
      </c>
      <c r="G13" s="34" t="str">
        <f t="shared" si="3"/>
        <v>-</v>
      </c>
      <c r="H13" s="35" t="str">
        <f t="shared" si="4"/>
        <v>-</v>
      </c>
      <c r="I13" s="36">
        <f t="shared" si="5"/>
        <v>7.5</v>
      </c>
    </row>
    <row r="14" spans="1:9">
      <c r="A14" s="30" t="s">
        <v>30</v>
      </c>
      <c r="B14" s="25" t="s">
        <v>31</v>
      </c>
      <c r="C14" s="25">
        <v>178</v>
      </c>
      <c r="D14" s="38" t="s">
        <v>112</v>
      </c>
      <c r="E14" s="27" t="s">
        <v>108</v>
      </c>
      <c r="F14" s="28">
        <v>116.36</v>
      </c>
      <c r="G14" s="28">
        <v>3.06</v>
      </c>
      <c r="H14" s="39">
        <v>4.4000000000000004</v>
      </c>
      <c r="I14" s="40">
        <v>7.55</v>
      </c>
    </row>
    <row r="15" spans="1:9">
      <c r="A15" s="41"/>
      <c r="B15" s="42" t="str">
        <f>VLOOKUP(D15, а, 3, 0)</f>
        <v>гор.напиток</v>
      </c>
      <c r="C15" s="42">
        <f>VLOOKUP(D15, а, 2, 0)</f>
        <v>133</v>
      </c>
      <c r="D15" s="43" t="s">
        <v>32</v>
      </c>
      <c r="E15" s="44">
        <f>VLOOKUP(D15, а, 4, 0)</f>
        <v>150</v>
      </c>
      <c r="F15" s="45">
        <f>VLOOKUP(D15, а, 6, 0)</f>
        <v>39.43</v>
      </c>
      <c r="G15" s="45">
        <f>VLOOKUP(D15, а, 7, 0)</f>
        <v>0.17</v>
      </c>
      <c r="H15" s="46">
        <f>VLOOKUP(D15, а, 8, 0)</f>
        <v>3.04</v>
      </c>
      <c r="I15" s="47">
        <f>VLOOKUP(D15, а, 9, 0)</f>
        <v>9.98</v>
      </c>
    </row>
    <row r="16" spans="1:9" ht="25.5">
      <c r="A16" s="48"/>
      <c r="B16" s="31" t="str">
        <f>VLOOKUP(D16, а, 3, 0)</f>
        <v>хлеб бел.</v>
      </c>
      <c r="C16" s="31" t="str">
        <f>VLOOKUP(D16, а, 2, 0)</f>
        <v>Беленова, Павлова</v>
      </c>
      <c r="D16" s="32" t="s">
        <v>33</v>
      </c>
      <c r="E16" s="33">
        <v>50</v>
      </c>
      <c r="F16" s="34">
        <f>VLOOKUP(D16, а, 6, 0)</f>
        <v>140</v>
      </c>
      <c r="G16" s="34">
        <f>VLOOKUP(D16, а, 7, 0)</f>
        <v>4.12</v>
      </c>
      <c r="H16" s="35">
        <f>VLOOKUP(D16, а, 8, 0)</f>
        <v>1.6</v>
      </c>
      <c r="I16" s="36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36</v>
      </c>
      <c r="B3" s="2">
        <v>83</v>
      </c>
      <c r="C3" s="2" t="s">
        <v>37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1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0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1">
        <v>0</v>
      </c>
      <c r="F24" s="2">
        <v>53.72</v>
      </c>
      <c r="G24" s="2">
        <v>0.52</v>
      </c>
      <c r="H24" s="2" t="s">
        <v>64</v>
      </c>
      <c r="I24" s="2">
        <v>13.48</v>
      </c>
      <c r="J24" s="50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1">
        <v>0</v>
      </c>
      <c r="F38" s="2">
        <v>75</v>
      </c>
      <c r="G38" s="2">
        <v>0.2</v>
      </c>
      <c r="H38" s="2" t="s">
        <v>64</v>
      </c>
      <c r="I38" s="2">
        <v>18.2</v>
      </c>
      <c r="J38" s="50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1">
        <v>0</v>
      </c>
      <c r="F44" s="2">
        <v>75</v>
      </c>
      <c r="G44" s="2">
        <v>0.2</v>
      </c>
      <c r="H44" s="2" t="s">
        <v>64</v>
      </c>
      <c r="I44" s="2">
        <v>18.2</v>
      </c>
      <c r="J44" s="50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2023-08-23T04:22:20Z</dcterms:modified>
</cp:coreProperties>
</file>