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E14"/>
  <c r="C14"/>
  <c r="B14"/>
  <c r="I13"/>
  <c r="H13"/>
  <c r="G13"/>
  <c r="F13"/>
  <c r="C13"/>
  <c r="B13"/>
  <c r="I12"/>
  <c r="H12"/>
  <c r="G12"/>
  <c r="F12"/>
  <c r="E12"/>
  <c r="C12"/>
  <c r="B12"/>
  <c r="I11"/>
  <c r="H11"/>
  <c r="G11"/>
  <c r="F11"/>
  <c r="C11"/>
  <c r="B11"/>
  <c r="I8"/>
  <c r="H8"/>
  <c r="G8"/>
  <c r="F8"/>
  <c r="C8"/>
  <c r="B8"/>
  <c r="I7"/>
  <c r="H7"/>
  <c r="G7"/>
  <c r="F7"/>
  <c r="E7"/>
  <c r="B7"/>
  <c r="I5"/>
  <c r="H5"/>
  <c r="G5"/>
  <c r="F5"/>
  <c r="C5"/>
  <c r="B5"/>
</calcChain>
</file>

<file path=xl/sharedStrings.xml><?xml version="1.0" encoding="utf-8"?>
<sst xmlns="http://schemas.openxmlformats.org/spreadsheetml/2006/main" count="179" uniqueCount="114">
  <si>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</si>
  <si>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</si>
  <si>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</si>
  <si>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</si>
  <si>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</si>
  <si>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</si>
  <si>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</si>
  <si>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</si>
  <si>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</si>
  <si>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</si>
  <si>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</si>
  <si>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</si>
  <si>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</si>
  <si>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</si>
  <si>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</si>
  <si>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</si>
  <si>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</si>
  <si>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</si>
  <si>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</si>
  <si>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</si>
  <si>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</si>
  <si>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</si>
  <si>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</si>
  <si>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</si>
  <si>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</si>
  <si>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</si>
  <si>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</si>
  <si>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</si>
  <si>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</si>
  <si>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</si>
  <si>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</si>
  <si>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</si>
  <si>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</si>
  <si>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</si>
  <si>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</si>
  <si>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</si>
  <si>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</si>
  <si>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</si>
  <si>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</si>
  <si>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</si>
  <si>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</si>
  <si>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</si>
  <si>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</si>
  <si>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</si>
  <si>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</si>
  <si>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</si>
  <si>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</si>
  <si>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</si>
  <si>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</si>
  <si>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</si>
  <si>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</si>
  <si>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</si>
  <si>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</si>
  <si>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</si>
  <si>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</si>
  <si>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</si>
  <si>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</si>
  <si>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</si>
  <si>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</si>
  <si>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</si>
  <si>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</si>
  <si>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</si>
  <si>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</si>
  <si>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</si>
  <si>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</si>
  <si>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</si>
  <si>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</si>
  <si>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</si>
  <si>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</si>
  <si>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</si>
  <si>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</si>
  <si>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</si>
  <si>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</si>
  <si>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</si>
  <si>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</si>
  <si>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</si>
  <si>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</si>
  <si>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</si>
  <si>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</si>
  <si>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</si>
  <si>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</si>
  <si>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</si>
  <si>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</si>
  <si>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</si>
  <si>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</si>
  <si>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</si>
  <si>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</si>
  <si>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</si>
  <si>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</si>
  <si>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</si>
  <si>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</si>
  <si>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</si>
  <si>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</si>
  <si>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</si>
  <si>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</si>
  <si>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</si>
  <si>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</si>
  <si>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</si>
  <si>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</si>
  <si>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</si>
  <si>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</si>
  <si>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</si>
  <si>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</si>
  <si>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</si>
  <si>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</si>
  <si>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</si>
  <si>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</si>
  <si>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130  /  7</t>
  </si>
  <si>
    <t>Рассольник на к/б со сметаной</t>
  </si>
  <si>
    <t>Батон с маслом</t>
  </si>
  <si>
    <t>хдеб</t>
  </si>
  <si>
    <t>40//5</t>
  </si>
  <si>
    <t>Пюре картофельное,суфле из печени,свежий огурец</t>
  </si>
  <si>
    <t>70//130/30/40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</si>
</sst>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K18" sqref="K18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5.855468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45139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123</v>
      </c>
      <c r="D5" s="20" t="s">
        <v>17</v>
      </c>
      <c r="E5" s="21">
        <v>180</v>
      </c>
      <c r="F5" s="22">
        <f t="shared" ref="F5:F15" si="2">VLOOKUP(D5, а, 6, 0)</f>
        <v>185.58</v>
      </c>
      <c r="G5" s="22">
        <f t="shared" ref="G5:G15" si="3">VLOOKUP(D5, а, 7, 0)</f>
        <v>5.57</v>
      </c>
      <c r="H5" s="22">
        <f t="shared" ref="H5:H15" si="4">VLOOKUP(D5, а, 8, 0)</f>
        <v>8.6</v>
      </c>
      <c r="I5" s="23">
        <f t="shared" ref="I5:I15" si="5">VLOOKUP(D5, а, 9, 0)</f>
        <v>21.33</v>
      </c>
    </row>
    <row r="6" spans="1:9">
      <c r="A6" s="24"/>
      <c r="B6" s="25" t="s">
        <v>110</v>
      </c>
      <c r="C6" s="25"/>
      <c r="D6" s="26" t="s">
        <v>109</v>
      </c>
      <c r="E6" s="27" t="s">
        <v>111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/>
      <c r="D7" s="26" t="s">
        <v>19</v>
      </c>
      <c r="E7" s="27">
        <f>VLOOKUP(D7, а, 4, 0)</f>
        <v>150</v>
      </c>
      <c r="F7" s="28">
        <f t="shared" si="2"/>
        <v>127.37</v>
      </c>
      <c r="G7" s="28">
        <f t="shared" si="3"/>
        <v>4.6500000000000004</v>
      </c>
      <c r="H7" s="28">
        <f t="shared" si="4"/>
        <v>4.8</v>
      </c>
      <c r="I7" s="29">
        <f t="shared" si="5"/>
        <v>16.77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130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>
      <c r="A9" s="30" t="s">
        <v>22</v>
      </c>
      <c r="B9" s="31" t="s">
        <v>73</v>
      </c>
      <c r="C9" s="31"/>
      <c r="D9" s="32" t="s">
        <v>108</v>
      </c>
      <c r="E9" s="33">
        <v>150</v>
      </c>
      <c r="F9" s="34">
        <v>71.06</v>
      </c>
      <c r="G9" s="34">
        <v>2.5299999999999998</v>
      </c>
      <c r="H9" s="35">
        <v>1.4</v>
      </c>
      <c r="I9" s="36">
        <v>9.18</v>
      </c>
    </row>
    <row r="10" spans="1:9">
      <c r="A10" s="37"/>
      <c r="B10" s="25" t="s">
        <v>40</v>
      </c>
      <c r="C10" s="25"/>
      <c r="D10" s="38" t="s">
        <v>112</v>
      </c>
      <c r="E10" s="27" t="s">
        <v>113</v>
      </c>
      <c r="F10" s="28">
        <v>194.99</v>
      </c>
      <c r="G10" s="28">
        <v>8.5</v>
      </c>
      <c r="H10" s="39">
        <v>8.69</v>
      </c>
      <c r="I10" s="40">
        <v>15.52</v>
      </c>
    </row>
    <row r="11" spans="1:9">
      <c r="A11" s="37"/>
      <c r="B11" s="25" t="str">
        <f t="shared" si="0"/>
        <v>хол. напиток</v>
      </c>
      <c r="C11" s="25">
        <f t="shared" si="1"/>
        <v>145</v>
      </c>
      <c r="D11" s="38" t="s">
        <v>25</v>
      </c>
      <c r="E11" s="27">
        <v>150</v>
      </c>
      <c r="F11" s="28">
        <f t="shared" si="2"/>
        <v>53.72</v>
      </c>
      <c r="G11" s="28">
        <f t="shared" si="3"/>
        <v>0.52</v>
      </c>
      <c r="H11" s="39" t="str">
        <f t="shared" si="4"/>
        <v>-</v>
      </c>
      <c r="I11" s="40">
        <f t="shared" si="5"/>
        <v>13.48</v>
      </c>
    </row>
    <row r="12" spans="1:9">
      <c r="A12" s="41" t="s">
        <v>26</v>
      </c>
      <c r="B12" s="31" t="str">
        <f t="shared" si="0"/>
        <v>гор.напиток</v>
      </c>
      <c r="C12" s="31">
        <f t="shared" si="1"/>
        <v>211</v>
      </c>
      <c r="D12" s="32" t="s">
        <v>27</v>
      </c>
      <c r="E12" s="33">
        <f>VLOOKUP(D12, а, 4, 0)</f>
        <v>150</v>
      </c>
      <c r="F12" s="34">
        <f t="shared" si="2"/>
        <v>89.25</v>
      </c>
      <c r="G12" s="34" t="str">
        <f t="shared" si="3"/>
        <v>-</v>
      </c>
      <c r="H12" s="35" t="str">
        <f t="shared" si="4"/>
        <v>-</v>
      </c>
      <c r="I12" s="36">
        <f t="shared" si="5"/>
        <v>7.5</v>
      </c>
    </row>
    <row r="13" spans="1:9">
      <c r="A13" s="41" t="s">
        <v>28</v>
      </c>
      <c r="B13" s="31" t="str">
        <f t="shared" si="0"/>
        <v>2 блюдо</v>
      </c>
      <c r="C13" s="31">
        <f t="shared" si="1"/>
        <v>40.270000000000003</v>
      </c>
      <c r="D13" s="32" t="s">
        <v>29</v>
      </c>
      <c r="E13" s="33" t="s">
        <v>107</v>
      </c>
      <c r="F13" s="34">
        <f t="shared" si="2"/>
        <v>242.58</v>
      </c>
      <c r="G13" s="34">
        <f t="shared" si="3"/>
        <v>8.4499999999999993</v>
      </c>
      <c r="H13" s="35">
        <f t="shared" si="4"/>
        <v>8.83</v>
      </c>
      <c r="I13" s="36">
        <f t="shared" si="5"/>
        <v>31.26</v>
      </c>
    </row>
    <row r="14" spans="1:9">
      <c r="A14" s="42"/>
      <c r="B14" s="25" t="str">
        <f t="shared" si="0"/>
        <v>гор.напиток</v>
      </c>
      <c r="C14" s="25">
        <f t="shared" si="1"/>
        <v>133</v>
      </c>
      <c r="D14" s="38" t="s">
        <v>30</v>
      </c>
      <c r="E14" s="27">
        <f>VLOOKUP(D14, а, 4, 0)</f>
        <v>150</v>
      </c>
      <c r="F14" s="28">
        <f t="shared" si="2"/>
        <v>39.43</v>
      </c>
      <c r="G14" s="28">
        <f t="shared" si="3"/>
        <v>0.17</v>
      </c>
      <c r="H14" s="39">
        <f t="shared" si="4"/>
        <v>3.04</v>
      </c>
      <c r="I14" s="40">
        <f t="shared" si="5"/>
        <v>9.98</v>
      </c>
    </row>
    <row r="15" spans="1:9" ht="25.5">
      <c r="A15" s="43"/>
      <c r="B15" s="31" t="str">
        <f t="shared" si="0"/>
        <v>хлеб бел.</v>
      </c>
      <c r="C15" s="31" t="str">
        <f t="shared" si="1"/>
        <v>Беленова, Павлова</v>
      </c>
      <c r="D15" s="32" t="s">
        <v>31</v>
      </c>
      <c r="E15" s="33">
        <v>50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32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35</v>
      </c>
      <c r="B3" s="2">
        <v>83</v>
      </c>
      <c r="C3" s="2" t="s">
        <v>36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29</v>
      </c>
      <c r="B6" s="2">
        <v>40.270000000000003</v>
      </c>
      <c r="C6" s="2" t="s">
        <v>40</v>
      </c>
      <c r="D6" s="2" t="s">
        <v>41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24</v>
      </c>
      <c r="B8" s="2">
        <v>92</v>
      </c>
      <c r="C8" s="2" t="s">
        <v>44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19</v>
      </c>
      <c r="B12" s="2">
        <v>117</v>
      </c>
      <c r="C12" s="2" t="s">
        <v>51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58</v>
      </c>
      <c r="B18" s="2">
        <v>124</v>
      </c>
      <c r="C18" s="2" t="s">
        <v>40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17</v>
      </c>
      <c r="B19" s="2">
        <v>123</v>
      </c>
      <c r="C19" s="2" t="s">
        <v>40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6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5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6">
        <v>0</v>
      </c>
      <c r="F24" s="2">
        <v>53.72</v>
      </c>
      <c r="G24" s="2">
        <v>0.52</v>
      </c>
      <c r="H24" s="2" t="s">
        <v>61</v>
      </c>
      <c r="I24" s="2">
        <v>13.48</v>
      </c>
      <c r="J24" s="45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6">
        <v>0</v>
      </c>
      <c r="F38" s="2">
        <v>75</v>
      </c>
      <c r="G38" s="2">
        <v>0.2</v>
      </c>
      <c r="H38" s="2" t="s">
        <v>61</v>
      </c>
      <c r="I38" s="2">
        <v>18.2</v>
      </c>
      <c r="J38" s="45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23</v>
      </c>
      <c r="B43" s="2">
        <v>204</v>
      </c>
      <c r="C43" s="2" t="s">
        <v>73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6">
        <v>0</v>
      </c>
      <c r="F44" s="2">
        <v>75</v>
      </c>
      <c r="G44" s="2">
        <v>0.2</v>
      </c>
      <c r="H44" s="2" t="s">
        <v>61</v>
      </c>
      <c r="I44" s="2">
        <v>18.2</v>
      </c>
      <c r="J44" s="45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100</v>
      </c>
      <c r="B49" s="2">
        <v>132</v>
      </c>
      <c r="C49" s="2" t="s">
        <v>51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101</v>
      </c>
      <c r="B50" s="2">
        <v>132</v>
      </c>
      <c r="C50" s="2" t="s">
        <v>51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30</v>
      </c>
      <c r="B51" s="2">
        <v>133</v>
      </c>
      <c r="C51" s="2" t="s">
        <v>51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102</v>
      </c>
      <c r="B52" s="2">
        <v>133</v>
      </c>
      <c r="C52" s="2" t="s">
        <v>51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103</v>
      </c>
      <c r="B53" s="2">
        <v>220</v>
      </c>
      <c r="C53" s="2" t="s">
        <v>73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104</v>
      </c>
      <c r="B54" s="2">
        <v>220</v>
      </c>
      <c r="C54" s="2" t="s">
        <v>73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2023-07-21T06:49:02Z</dcterms:modified>
</cp:coreProperties>
</file>